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545" windowWidth="8460" windowHeight="6600" activeTab="0"/>
  </bookViews>
  <sheets>
    <sheet name="Costo da pubblicare" sheetId="1" r:id="rId1"/>
    <sheet name="100% " sheetId="2" r:id="rId2"/>
  </sheets>
  <definedNames>
    <definedName name="_xlnm.Print_Area" localSheetId="1">'100% '!$A$1:$K$18</definedName>
    <definedName name="_xlnm.Print_Area" localSheetId="0">'Costo da pubblicare'!$A$1:$K$18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E6" authorId="0">
      <text>
        <r>
          <rPr>
            <b/>
            <sz val="9"/>
            <rFont val="Tahoma"/>
            <family val="0"/>
          </rPr>
          <t>tra il 15% e il 25% di 28.000,00 a obiettivi raggiunti</t>
        </r>
      </text>
    </comment>
    <comment ref="E7" authorId="0">
      <text>
        <r>
          <rPr>
            <b/>
            <sz val="9"/>
            <rFont val="Tahoma"/>
            <family val="0"/>
          </rPr>
          <t>tra il 15% e il 25% di 26.000,00 a obiettivi raggiunti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E6" authorId="0">
      <text>
        <r>
          <rPr>
            <b/>
            <sz val="9"/>
            <rFont val="Tahoma"/>
            <family val="0"/>
          </rPr>
          <t>tra il 15% e il 25% di 28.000,00 a obiettivi raggiunti</t>
        </r>
      </text>
    </comment>
    <comment ref="E7" authorId="0">
      <text>
        <r>
          <rPr>
            <b/>
            <sz val="9"/>
            <rFont val="Tahoma"/>
            <family val="0"/>
          </rPr>
          <t>tra il 15% e il 25% di 26.000,00 a obiettivi raggiunti</t>
        </r>
      </text>
    </comment>
  </commentList>
</comments>
</file>

<file path=xl/sharedStrings.xml><?xml version="1.0" encoding="utf-8"?>
<sst xmlns="http://schemas.openxmlformats.org/spreadsheetml/2006/main" count="48" uniqueCount="27">
  <si>
    <t>INPDAP FONDO PENSIONE-</t>
  </si>
  <si>
    <t>INPDAP TFR- 9,60% DELL'80%  DELLA RETRIBUZIONE=</t>
  </si>
  <si>
    <t>**ONERI A CARICO DELL'AMMINISTRAZIONE:</t>
  </si>
  <si>
    <t>IRAP</t>
  </si>
  <si>
    <t>Maggiorazione 18% del contributo Fondo Pensione</t>
  </si>
  <si>
    <t>INPS  ASPI (EX DS)</t>
  </si>
  <si>
    <t>I</t>
  </si>
  <si>
    <t>II</t>
  </si>
  <si>
    <t>LIVELLO</t>
  </si>
  <si>
    <t>FIRENZE, 11/11/2013</t>
  </si>
  <si>
    <t>D.R. N. 1173/2013</t>
  </si>
  <si>
    <t>RETRIBUZIONE LORDA ANNUA</t>
  </si>
  <si>
    <t>TREDICESIMA</t>
  </si>
  <si>
    <t>RETRIBUZIONE LORDA ANNUA COMPRENSIVA DI TREDICESIMA</t>
  </si>
  <si>
    <t>TRATTAMENTO ACCESSORIO</t>
  </si>
  <si>
    <t>TOTALE LORDO SENZA ONERI TFR A CARICO DIPENDENTE</t>
  </si>
  <si>
    <t>COSTO</t>
  </si>
  <si>
    <t>ONERI A CARICO ENTE **</t>
  </si>
  <si>
    <t>4,36% sulla differenza tra retribuzione e accessorio</t>
  </si>
  <si>
    <t>8,5% sul totale lordo</t>
  </si>
  <si>
    <t>1,61% sul totale lordo</t>
  </si>
  <si>
    <t xml:space="preserve">7,68% solo su "Retribuzione lorda" </t>
  </si>
  <si>
    <t>24,20% sul totale lordo</t>
  </si>
  <si>
    <t>TABELLA STIPENDIALE ANNUA TECNOLOGO A TEMPO PIENO</t>
  </si>
  <si>
    <t>TRATTAMENTO ACCESSORIO
(previsione % massima)</t>
  </si>
  <si>
    <t>ONERI A CARICO ENTE *</t>
  </si>
  <si>
    <t>*ONERI A CARICO DELL'AMMINISTRAZIONE: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</si>
</sst>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1" fontId="6" fillId="0" borderId="0" xfId="44" applyFont="1" applyBorder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164" fontId="5" fillId="0" borderId="0" xfId="44" applyNumberFormat="1" applyFont="1" applyBorder="1" applyAlignment="1">
      <alignment/>
    </xf>
    <xf numFmtId="1" fontId="0" fillId="0" borderId="0" xfId="0" applyNumberFormat="1" applyFont="1" applyAlignment="1">
      <alignment/>
    </xf>
    <xf numFmtId="41" fontId="6" fillId="0" borderId="0" xfId="44" applyFont="1" applyAlignment="1">
      <alignment/>
    </xf>
    <xf numFmtId="41" fontId="0" fillId="0" borderId="0" xfId="44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4" fontId="3" fillId="0" borderId="10" xfId="44" applyNumberFormat="1" applyFont="1" applyBorder="1" applyAlignment="1">
      <alignment/>
    </xf>
    <xf numFmtId="41" fontId="3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4" xfId="44" applyNumberFormat="1" applyFont="1" applyBorder="1" applyAlignment="1">
      <alignment/>
    </xf>
    <xf numFmtId="41" fontId="3" fillId="0" borderId="14" xfId="44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D22" sqref="D22"/>
    </sheetView>
  </sheetViews>
  <sheetFormatPr defaultColWidth="1.7109375" defaultRowHeight="12.75"/>
  <cols>
    <col min="1" max="1" width="14.7109375" style="1" customWidth="1"/>
    <col min="2" max="2" width="16.28125" style="1" customWidth="1"/>
    <col min="3" max="3" width="15.00390625" style="1" customWidth="1"/>
    <col min="4" max="4" width="16.7109375" style="1" customWidth="1"/>
    <col min="5" max="5" width="16.421875" style="1" customWidth="1"/>
    <col min="6" max="6" width="16.57421875" style="1" customWidth="1"/>
    <col min="7" max="7" width="21.00390625" style="1" customWidth="1"/>
    <col min="8" max="8" width="14.00390625" style="1" customWidth="1"/>
    <col min="9" max="9" width="1.7109375" style="1" customWidth="1"/>
    <col min="10" max="10" width="1.57421875" style="1" customWidth="1"/>
    <col min="11" max="11" width="2.28125" style="1" customWidth="1"/>
    <col min="12" max="16384" width="1.7109375" style="1" customWidth="1"/>
  </cols>
  <sheetData>
    <row r="1" spans="1:5" ht="12.75">
      <c r="A1" s="45"/>
      <c r="B1" s="45"/>
      <c r="C1" s="45"/>
      <c r="D1" s="45"/>
      <c r="E1" s="45"/>
    </row>
    <row r="2" spans="1:7" ht="12.75">
      <c r="A2" s="40" t="s">
        <v>23</v>
      </c>
      <c r="C2" s="40"/>
      <c r="D2" s="40"/>
      <c r="E2" s="40"/>
      <c r="F2" s="6" t="s">
        <v>10</v>
      </c>
      <c r="G2" s="3"/>
    </row>
    <row r="3" spans="1:9" ht="29.25" customHeight="1" thickBot="1">
      <c r="A3" s="4"/>
      <c r="D3" s="40"/>
      <c r="G3" s="5"/>
      <c r="H3" s="6"/>
      <c r="I3" s="40"/>
    </row>
    <row r="4" spans="1:11" ht="88.5" customHeight="1">
      <c r="A4" s="41" t="s">
        <v>8</v>
      </c>
      <c r="B4" s="42" t="s">
        <v>11</v>
      </c>
      <c r="C4" s="43" t="s">
        <v>12</v>
      </c>
      <c r="D4" s="42" t="s">
        <v>13</v>
      </c>
      <c r="E4" s="42" t="s">
        <v>24</v>
      </c>
      <c r="F4" s="42" t="s">
        <v>15</v>
      </c>
      <c r="G4" s="42" t="s">
        <v>25</v>
      </c>
      <c r="H4" s="44" t="s">
        <v>16</v>
      </c>
      <c r="I4" s="7"/>
      <c r="J4" s="7"/>
      <c r="K4" s="7"/>
    </row>
    <row r="5" spans="1:12" ht="15">
      <c r="A5" s="25"/>
      <c r="B5" s="19"/>
      <c r="C5" s="19"/>
      <c r="D5" s="19"/>
      <c r="E5" s="19"/>
      <c r="F5" s="19"/>
      <c r="G5" s="20"/>
      <c r="H5" s="26"/>
      <c r="I5" s="8"/>
      <c r="J5" s="8"/>
      <c r="K5" s="9"/>
      <c r="L5" s="10"/>
    </row>
    <row r="6" spans="1:12" ht="15.75">
      <c r="A6" s="27" t="s">
        <v>6</v>
      </c>
      <c r="B6" s="21">
        <f>2153.84615384615*12</f>
        <v>25846.1538461538</v>
      </c>
      <c r="C6" s="21">
        <v>2153.846153846154</v>
      </c>
      <c r="D6" s="21">
        <f>SUM(B6:C6)</f>
        <v>27999.999999999953</v>
      </c>
      <c r="E6" s="22">
        <f>25%*D6</f>
        <v>6999.999999999988</v>
      </c>
      <c r="F6" s="21">
        <f>D6+E6-D6*2%</f>
        <v>34439.99999999994</v>
      </c>
      <c r="G6" s="23">
        <f>D6*40.38%+E6*32.7%+(D6+E6)*1.61%+(D6-E6)*4.36%</f>
        <v>15074.499999999975</v>
      </c>
      <c r="H6" s="28">
        <f>F6+G6</f>
        <v>49514.49999999991</v>
      </c>
      <c r="I6" s="11"/>
      <c r="J6" s="11"/>
      <c r="K6" s="12"/>
      <c r="L6" s="10"/>
    </row>
    <row r="7" spans="1:12" ht="16.5" thickBot="1">
      <c r="A7" s="29" t="s">
        <v>7</v>
      </c>
      <c r="B7" s="30">
        <f>2000*12</f>
        <v>24000</v>
      </c>
      <c r="C7" s="30">
        <v>2000</v>
      </c>
      <c r="D7" s="30">
        <f>SUM(B7:C7)</f>
        <v>26000</v>
      </c>
      <c r="E7" s="31">
        <f>25%*D7</f>
        <v>6500</v>
      </c>
      <c r="F7" s="30">
        <f>D7+E7-D7*2%</f>
        <v>31980</v>
      </c>
      <c r="G7" s="32">
        <f>D7*40.38%+E7*32.7%+(D7+E7)*1.61%+(D7-E7)*4.36%</f>
        <v>13997.750000000002</v>
      </c>
      <c r="H7" s="33">
        <f>F7+G7</f>
        <v>45977.75</v>
      </c>
      <c r="I7" s="11"/>
      <c r="J7" s="11"/>
      <c r="K7" s="12"/>
      <c r="L7" s="10"/>
    </row>
    <row r="8" spans="1:12" ht="15">
      <c r="A8" s="10"/>
      <c r="B8" s="10"/>
      <c r="C8" s="10"/>
      <c r="D8" s="10"/>
      <c r="E8" s="10"/>
      <c r="F8" s="10"/>
      <c r="G8" s="10"/>
      <c r="H8" s="10"/>
      <c r="I8" s="18"/>
      <c r="J8" s="18"/>
      <c r="K8" s="9"/>
      <c r="L8" s="10"/>
    </row>
    <row r="9" spans="2:12" ht="15">
      <c r="B9" s="36" t="s">
        <v>26</v>
      </c>
      <c r="C9" s="35"/>
      <c r="D9" s="35"/>
      <c r="E9" s="35"/>
      <c r="F9" s="35"/>
      <c r="G9" s="35"/>
      <c r="H9" s="37"/>
      <c r="I9" s="13"/>
      <c r="J9" s="13"/>
      <c r="K9" s="14"/>
      <c r="L9" s="10"/>
    </row>
    <row r="10" spans="2:12" ht="15">
      <c r="B10" s="36" t="s">
        <v>0</v>
      </c>
      <c r="C10" s="35"/>
      <c r="D10" s="35"/>
      <c r="E10" s="35"/>
      <c r="F10" s="35" t="s">
        <v>22</v>
      </c>
      <c r="G10" s="35"/>
      <c r="H10" s="37"/>
      <c r="I10" s="13"/>
      <c r="J10" s="13"/>
      <c r="K10" s="14"/>
      <c r="L10" s="10"/>
    </row>
    <row r="11" spans="2:12" ht="15">
      <c r="B11" s="36" t="s">
        <v>1</v>
      </c>
      <c r="C11" s="35"/>
      <c r="D11" s="35"/>
      <c r="E11" s="35"/>
      <c r="F11" s="35" t="s">
        <v>21</v>
      </c>
      <c r="G11" s="35"/>
      <c r="H11" s="37"/>
      <c r="I11" s="13"/>
      <c r="J11" s="13"/>
      <c r="K11" s="14"/>
      <c r="L11" s="10"/>
    </row>
    <row r="12" spans="2:11" ht="12.75">
      <c r="B12" s="36" t="s">
        <v>3</v>
      </c>
      <c r="C12" s="35"/>
      <c r="D12" s="35"/>
      <c r="E12" s="35"/>
      <c r="F12" s="35" t="s">
        <v>19</v>
      </c>
      <c r="G12" s="35"/>
      <c r="H12" s="37"/>
      <c r="I12" s="13"/>
      <c r="J12" s="13"/>
      <c r="K12" s="15"/>
    </row>
    <row r="13" spans="2:11" ht="12.75">
      <c r="B13" s="36" t="s">
        <v>5</v>
      </c>
      <c r="C13" s="35"/>
      <c r="D13" s="35"/>
      <c r="E13" s="35"/>
      <c r="F13" s="35" t="s">
        <v>20</v>
      </c>
      <c r="G13" s="35"/>
      <c r="H13" s="37"/>
      <c r="K13" s="15"/>
    </row>
    <row r="14" spans="2:11" ht="12.75">
      <c r="B14" s="38" t="s">
        <v>4</v>
      </c>
      <c r="C14" s="34"/>
      <c r="D14" s="34"/>
      <c r="E14" s="34"/>
      <c r="F14" s="34" t="s">
        <v>18</v>
      </c>
      <c r="G14" s="34"/>
      <c r="H14" s="39"/>
      <c r="I14" s="13"/>
      <c r="J14" s="13"/>
      <c r="K14" s="15"/>
    </row>
    <row r="15" ht="12.75">
      <c r="K15" s="15"/>
    </row>
    <row r="16" spans="1:11" ht="12.75">
      <c r="A16" s="6" t="s">
        <v>9</v>
      </c>
      <c r="K16" s="15"/>
    </row>
    <row r="20" spans="2:6" ht="12.75">
      <c r="B20" s="16"/>
      <c r="C20" s="17"/>
      <c r="D20" s="17"/>
      <c r="E20" s="17"/>
      <c r="F20" s="17"/>
    </row>
    <row r="21" spans="2:6" ht="12.75">
      <c r="B21" s="17"/>
      <c r="C21" s="17"/>
      <c r="D21" s="17"/>
      <c r="E21" s="17"/>
      <c r="F21" s="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1" sqref="E21"/>
    </sheetView>
  </sheetViews>
  <sheetFormatPr defaultColWidth="1.7109375" defaultRowHeight="12.75"/>
  <cols>
    <col min="1" max="1" width="14.7109375" style="1" customWidth="1"/>
    <col min="2" max="2" width="16.28125" style="1" customWidth="1"/>
    <col min="3" max="3" width="15.00390625" style="1" customWidth="1"/>
    <col min="4" max="4" width="16.7109375" style="1" customWidth="1"/>
    <col min="5" max="5" width="16.421875" style="1" customWidth="1"/>
    <col min="6" max="6" width="16.57421875" style="1" customWidth="1"/>
    <col min="7" max="7" width="21.00390625" style="1" customWidth="1"/>
    <col min="8" max="8" width="14.00390625" style="1" customWidth="1"/>
    <col min="9" max="9" width="1.7109375" style="1" customWidth="1"/>
    <col min="10" max="10" width="1.57421875" style="1" customWidth="1"/>
    <col min="11" max="11" width="2.28125" style="1" customWidth="1"/>
    <col min="12" max="16384" width="1.7109375" style="1" customWidth="1"/>
  </cols>
  <sheetData>
    <row r="1" spans="1:5" ht="12.75">
      <c r="A1" s="45"/>
      <c r="B1" s="45"/>
      <c r="C1" s="45"/>
      <c r="D1" s="45"/>
      <c r="E1" s="45"/>
    </row>
    <row r="2" spans="1:7" ht="12.75">
      <c r="A2" s="24" t="s">
        <v>23</v>
      </c>
      <c r="C2" s="2"/>
      <c r="D2" s="2"/>
      <c r="E2" s="2"/>
      <c r="F2" s="6" t="s">
        <v>10</v>
      </c>
      <c r="G2" s="3"/>
    </row>
    <row r="3" spans="1:9" ht="29.25" customHeight="1" thickBot="1">
      <c r="A3" s="4"/>
      <c r="D3" s="2"/>
      <c r="G3" s="5"/>
      <c r="H3" s="6"/>
      <c r="I3" s="2"/>
    </row>
    <row r="4" spans="1:11" ht="88.5" customHeight="1">
      <c r="A4" s="41" t="s">
        <v>8</v>
      </c>
      <c r="B4" s="42" t="s">
        <v>11</v>
      </c>
      <c r="C4" s="43" t="s">
        <v>12</v>
      </c>
      <c r="D4" s="42" t="s">
        <v>13</v>
      </c>
      <c r="E4" s="42" t="s">
        <v>14</v>
      </c>
      <c r="F4" s="42" t="s">
        <v>15</v>
      </c>
      <c r="G4" s="42" t="s">
        <v>17</v>
      </c>
      <c r="H4" s="44" t="s">
        <v>16</v>
      </c>
      <c r="I4" s="7"/>
      <c r="J4" s="7"/>
      <c r="K4" s="7"/>
    </row>
    <row r="5" spans="1:12" ht="15">
      <c r="A5" s="25"/>
      <c r="B5" s="19"/>
      <c r="C5" s="19"/>
      <c r="D5" s="19"/>
      <c r="E5" s="19"/>
      <c r="F5" s="19"/>
      <c r="G5" s="20"/>
      <c r="H5" s="26"/>
      <c r="I5" s="8"/>
      <c r="J5" s="8"/>
      <c r="K5" s="9"/>
      <c r="L5" s="10"/>
    </row>
    <row r="6" spans="1:12" ht="15.75">
      <c r="A6" s="27" t="s">
        <v>6</v>
      </c>
      <c r="B6" s="21">
        <f>2153.84615384615*12</f>
        <v>25846.1538461538</v>
      </c>
      <c r="C6" s="21">
        <v>2153.846153846154</v>
      </c>
      <c r="D6" s="21">
        <f>SUM(B6:C6)</f>
        <v>27999.999999999953</v>
      </c>
      <c r="E6" s="22">
        <f>25%*D6</f>
        <v>6999.999999999988</v>
      </c>
      <c r="F6" s="21">
        <f>D6+E6-D6*2%</f>
        <v>34439.99999999994</v>
      </c>
      <c r="G6" s="23">
        <f>D6*40.38%+E6*32.7%+(D6+E6)*1.61%+(D6-E6)*4.36%</f>
        <v>15074.499999999975</v>
      </c>
      <c r="H6" s="28">
        <f>F6+G6</f>
        <v>49514.49999999991</v>
      </c>
      <c r="I6" s="11"/>
      <c r="J6" s="11"/>
      <c r="K6" s="12"/>
      <c r="L6" s="10"/>
    </row>
    <row r="7" spans="1:12" ht="16.5" thickBot="1">
      <c r="A7" s="29" t="s">
        <v>7</v>
      </c>
      <c r="B7" s="30">
        <f>2000*12</f>
        <v>24000</v>
      </c>
      <c r="C7" s="30">
        <v>2000</v>
      </c>
      <c r="D7" s="30">
        <f>SUM(B7:C7)</f>
        <v>26000</v>
      </c>
      <c r="E7" s="31">
        <f>25%*D7</f>
        <v>6500</v>
      </c>
      <c r="F7" s="30">
        <f>D7+E7-D7*2%</f>
        <v>31980</v>
      </c>
      <c r="G7" s="32">
        <f>D7*40.38%+E7*32.7%+(D7+E7)*1.61%+(D7-E7)*4.36%</f>
        <v>13997.750000000002</v>
      </c>
      <c r="H7" s="33">
        <f>F7+G7</f>
        <v>45977.75</v>
      </c>
      <c r="I7" s="11"/>
      <c r="J7" s="11"/>
      <c r="K7" s="12"/>
      <c r="L7" s="10"/>
    </row>
    <row r="8" spans="1:12" ht="15">
      <c r="A8" s="10"/>
      <c r="B8" s="10"/>
      <c r="C8" s="10"/>
      <c r="D8" s="10"/>
      <c r="E8" s="10"/>
      <c r="F8" s="10"/>
      <c r="G8" s="10"/>
      <c r="H8" s="10"/>
      <c r="I8" s="18"/>
      <c r="J8" s="18"/>
      <c r="K8" s="9"/>
      <c r="L8" s="10"/>
    </row>
    <row r="9" spans="2:12" ht="15">
      <c r="B9" s="36" t="s">
        <v>2</v>
      </c>
      <c r="C9" s="35"/>
      <c r="D9" s="35"/>
      <c r="E9" s="35"/>
      <c r="F9" s="35"/>
      <c r="G9" s="35"/>
      <c r="H9" s="37"/>
      <c r="I9" s="13"/>
      <c r="J9" s="13"/>
      <c r="K9" s="14"/>
      <c r="L9" s="10"/>
    </row>
    <row r="10" spans="2:12" ht="15">
      <c r="B10" s="36" t="s">
        <v>0</v>
      </c>
      <c r="C10" s="35"/>
      <c r="D10" s="35"/>
      <c r="E10" s="35"/>
      <c r="F10" s="35" t="s">
        <v>22</v>
      </c>
      <c r="G10" s="35"/>
      <c r="H10" s="37"/>
      <c r="I10" s="13"/>
      <c r="J10" s="13"/>
      <c r="K10" s="14"/>
      <c r="L10" s="10"/>
    </row>
    <row r="11" spans="2:12" ht="15">
      <c r="B11" s="36" t="s">
        <v>1</v>
      </c>
      <c r="C11" s="35"/>
      <c r="D11" s="35"/>
      <c r="E11" s="35"/>
      <c r="F11" s="35" t="s">
        <v>21</v>
      </c>
      <c r="G11" s="35"/>
      <c r="H11" s="37"/>
      <c r="I11" s="13"/>
      <c r="J11" s="13"/>
      <c r="K11" s="14"/>
      <c r="L11" s="10"/>
    </row>
    <row r="12" spans="2:11" ht="12.75">
      <c r="B12" s="36" t="s">
        <v>3</v>
      </c>
      <c r="C12" s="35"/>
      <c r="D12" s="35"/>
      <c r="E12" s="35"/>
      <c r="F12" s="35" t="s">
        <v>19</v>
      </c>
      <c r="G12" s="35"/>
      <c r="H12" s="37"/>
      <c r="I12" s="13"/>
      <c r="J12" s="13"/>
      <c r="K12" s="15"/>
    </row>
    <row r="13" spans="2:11" ht="12.75">
      <c r="B13" s="36" t="s">
        <v>5</v>
      </c>
      <c r="C13" s="35"/>
      <c r="D13" s="35"/>
      <c r="E13" s="35"/>
      <c r="F13" s="35" t="s">
        <v>20</v>
      </c>
      <c r="G13" s="35"/>
      <c r="H13" s="37"/>
      <c r="K13" s="15"/>
    </row>
    <row r="14" spans="2:11" ht="12.75">
      <c r="B14" s="38" t="s">
        <v>4</v>
      </c>
      <c r="C14" s="34"/>
      <c r="D14" s="34"/>
      <c r="E14" s="34"/>
      <c r="F14" s="34" t="s">
        <v>18</v>
      </c>
      <c r="G14" s="34"/>
      <c r="H14" s="39"/>
      <c r="I14" s="13"/>
      <c r="J14" s="13"/>
      <c r="K14" s="15"/>
    </row>
    <row r="15" ht="12.75">
      <c r="K15" s="15"/>
    </row>
    <row r="16" spans="1:11" ht="12.75">
      <c r="A16" s="6" t="s">
        <v>9</v>
      </c>
      <c r="K16" s="15"/>
    </row>
    <row r="20" spans="2:6" ht="12.75">
      <c r="B20" s="16"/>
      <c r="C20" s="17"/>
      <c r="D20" s="17"/>
      <c r="E20" s="17"/>
      <c r="F20" s="17"/>
    </row>
    <row r="21" spans="2:6" ht="12.75">
      <c r="B21" s="17"/>
      <c r="C21" s="17"/>
      <c r="D21" s="17"/>
      <c r="E21" s="17"/>
      <c r="F21" s="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DEGLI  DI 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DEGLI  DI  FIRENZE</dc:creator>
  <cp:keywords/>
  <dc:description/>
  <cp:lastModifiedBy>ospite</cp:lastModifiedBy>
  <cp:lastPrinted>2013-11-11T08:42:56Z</cp:lastPrinted>
  <dcterms:created xsi:type="dcterms:W3CDTF">2003-05-21T09:14:45Z</dcterms:created>
  <dcterms:modified xsi:type="dcterms:W3CDTF">2013-11-15T12:12:25Z</dcterms:modified>
  <cp:category/>
  <cp:version/>
  <cp:contentType/>
  <cp:contentStatus/>
</cp:coreProperties>
</file>